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ANALISIS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I8" i="1" l="1"/>
  <c r="I10" i="1"/>
  <c r="I11" i="1"/>
  <c r="I13" i="1" s="1"/>
  <c r="I12" i="1"/>
  <c r="I16" i="1"/>
  <c r="I23" i="1" s="1"/>
  <c r="I17" i="1"/>
  <c r="I18" i="1"/>
  <c r="I19" i="1"/>
  <c r="I20" i="1"/>
  <c r="I21" i="1"/>
  <c r="I22" i="1"/>
  <c r="I27" i="1"/>
  <c r="I29" i="1"/>
  <c r="I48" i="1" s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52" i="1"/>
  <c r="I53" i="1"/>
  <c r="I54" i="1"/>
  <c r="I66" i="1" s="1"/>
  <c r="I55" i="1"/>
  <c r="I56" i="1"/>
  <c r="I57" i="1"/>
  <c r="I58" i="1"/>
  <c r="I60" i="1"/>
  <c r="I61" i="1"/>
  <c r="I62" i="1"/>
  <c r="I63" i="1"/>
  <c r="I64" i="1"/>
  <c r="I65" i="1"/>
  <c r="I70" i="1"/>
  <c r="I71" i="1"/>
  <c r="I72" i="1"/>
  <c r="I77" i="1" s="1"/>
  <c r="I74" i="1"/>
  <c r="I75" i="1"/>
  <c r="I76" i="1"/>
  <c r="I82" i="1"/>
  <c r="I84" i="1" s="1"/>
  <c r="I83" i="1"/>
  <c r="I7" i="1"/>
  <c r="J8" i="1"/>
  <c r="J13" i="1" s="1"/>
  <c r="J10" i="1"/>
  <c r="J11" i="1"/>
  <c r="J12" i="1"/>
  <c r="J16" i="1"/>
  <c r="J23" i="1" s="1"/>
  <c r="J17" i="1"/>
  <c r="J18" i="1"/>
  <c r="J19" i="1"/>
  <c r="J20" i="1"/>
  <c r="J21" i="1"/>
  <c r="J22" i="1"/>
  <c r="J27" i="1"/>
  <c r="J48" i="1" s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52" i="1"/>
  <c r="J53" i="1"/>
  <c r="J54" i="1"/>
  <c r="J66" i="1" s="1"/>
  <c r="J55" i="1"/>
  <c r="J56" i="1"/>
  <c r="J57" i="1"/>
  <c r="J58" i="1"/>
  <c r="J60" i="1"/>
  <c r="J61" i="1"/>
  <c r="J62" i="1"/>
  <c r="J63" i="1"/>
  <c r="J64" i="1"/>
  <c r="J65" i="1"/>
  <c r="J70" i="1"/>
  <c r="J77" i="1" s="1"/>
  <c r="J71" i="1"/>
  <c r="J72" i="1"/>
  <c r="J74" i="1"/>
  <c r="J75" i="1"/>
  <c r="J76" i="1"/>
  <c r="J82" i="1"/>
  <c r="J84" i="1" s="1"/>
  <c r="J83" i="1"/>
  <c r="J7" i="1"/>
  <c r="G84" i="1"/>
  <c r="G77" i="1"/>
  <c r="G66" i="1"/>
  <c r="G48" i="1"/>
  <c r="G23" i="1"/>
  <c r="G13" i="1"/>
  <c r="E23" i="1"/>
  <c r="E13" i="1"/>
  <c r="D13" i="1"/>
  <c r="E84" i="1"/>
  <c r="E77" i="1"/>
  <c r="E66" i="1"/>
  <c r="F66" i="1"/>
  <c r="E48" i="1"/>
  <c r="C84" i="1"/>
  <c r="C77" i="1"/>
  <c r="C66" i="1"/>
  <c r="C48" i="1"/>
  <c r="C23" i="1"/>
  <c r="C13" i="1"/>
  <c r="J79" i="1" l="1"/>
  <c r="J86" i="1" s="1"/>
  <c r="I79" i="1"/>
  <c r="I86" i="1" s="1"/>
  <c r="G79" i="1"/>
  <c r="G86" i="1" s="1"/>
  <c r="C79" i="1"/>
  <c r="E79" i="1"/>
  <c r="E86" i="1" s="1"/>
  <c r="C86" i="1" l="1"/>
  <c r="D66" i="1" l="1"/>
  <c r="D84" i="1"/>
  <c r="H82" i="1"/>
  <c r="H84" i="1" s="1"/>
  <c r="F82" i="1"/>
  <c r="F84" i="1" s="1"/>
  <c r="H77" i="1"/>
  <c r="F77" i="1"/>
  <c r="D77" i="1"/>
  <c r="H66" i="1"/>
  <c r="H48" i="1"/>
  <c r="F48" i="1"/>
  <c r="D48" i="1"/>
  <c r="H23" i="1"/>
  <c r="F23" i="1"/>
  <c r="D23" i="1"/>
  <c r="H13" i="1"/>
  <c r="F13" i="1"/>
  <c r="F79" i="1" l="1"/>
  <c r="F86" i="1" s="1"/>
  <c r="D79" i="1"/>
  <c r="H79" i="1"/>
  <c r="H86" i="1" l="1"/>
  <c r="D86" i="1"/>
</calcChain>
</file>

<file path=xl/sharedStrings.xml><?xml version="1.0" encoding="utf-8"?>
<sst xmlns="http://schemas.openxmlformats.org/spreadsheetml/2006/main" count="85" uniqueCount="85">
  <si>
    <t>CONCEPTO</t>
  </si>
  <si>
    <t>IMPUESTOS</t>
  </si>
  <si>
    <t>IMPUESTOS SOBRE EL PATRIMONIO</t>
  </si>
  <si>
    <t>PREDIAL</t>
  </si>
  <si>
    <t>IMPUESTO SOBRE ADQUISICION DE INMUEBLES</t>
  </si>
  <si>
    <t>OTROS IMPUESTOS</t>
  </si>
  <si>
    <t>IMPUESTO SOBRE ACTIVIDADES MERCANTILES</t>
  </si>
  <si>
    <t>IMPUESTOS SOBRE ESPECTACULOS Y DIVERSIONES PUBLICAS</t>
  </si>
  <si>
    <t>ACCESORIOS DE IMPUESTOS</t>
  </si>
  <si>
    <t>TOTAL DE IMPUESTOS</t>
  </si>
  <si>
    <t>CONTRIBUCIONES DE MEJORA POR OBRAS PUBLICAS</t>
  </si>
  <si>
    <t>DAÑOS EUMEX</t>
  </si>
  <si>
    <t>CENTRO HISTORICO</t>
  </si>
  <si>
    <t>EQUIPAMIENTO Y MANTENIMIENTO DE CUERPO DE BOMBEROS</t>
  </si>
  <si>
    <t>PROTECCION CIVIL</t>
  </si>
  <si>
    <t>DESARROLLO INTEGRAL DE LA FAMILIA</t>
  </si>
  <si>
    <t>CONTRIBUCIONES POR RESPONSABILIDAD OBJETIVA</t>
  </si>
  <si>
    <t>RECONSTRUCCION  MERCADO NUEVO SALTILLO</t>
  </si>
  <si>
    <t>TOTAL DE CONTRIBUCIONES DE MEJORA POR OBRAS PUBLICAS</t>
  </si>
  <si>
    <t>DERECHOS</t>
  </si>
  <si>
    <t>DER. POR EL USO, GOCE, APROV. O EXPL. DE BIENES DEL DOMINIO PUB.</t>
  </si>
  <si>
    <t>USO Y SERVICIOS EN MERCADOS MUNICIPALES</t>
  </si>
  <si>
    <t>DERECHOS POR PRESTACION DE SERVICIOS</t>
  </si>
  <si>
    <t>SERVICIOS DEL RASTRO MUNICIPAL</t>
  </si>
  <si>
    <t>SERVICIO DE RECOLECCION DE BASURA</t>
  </si>
  <si>
    <t>SERVICIO DE SEGURIDAD PUBLICA</t>
  </si>
  <si>
    <t>SERVICIO DE PANTEONES</t>
  </si>
  <si>
    <t>SERVICIO DE TRANSITO</t>
  </si>
  <si>
    <t>SERVICIO DE PREVISION SOCIAL</t>
  </si>
  <si>
    <t>SERVICIOS CATASTRALES</t>
  </si>
  <si>
    <t>SERVICIOS DE CERTIFICACIONES Y LEGALIZACIONES</t>
  </si>
  <si>
    <t>SERVICIO DE SANEAMIENTO DE AGUAS RESIDUALES</t>
  </si>
  <si>
    <t>SERVICIO DE REVISION MECANICA Y VERIFICACION VEHICULAR</t>
  </si>
  <si>
    <t>OTROS DERECHOS</t>
  </si>
  <si>
    <t>SERVICIO DE ARRASTRE Y ALMACENAJE</t>
  </si>
  <si>
    <t>DERECHOS DE EXPEDICION DE LICENCIAS PARA CONSTRUCCION</t>
  </si>
  <si>
    <t>LICENCIA PARA ESTABLECIMIENTOS QUE EXPENDEN BEBIDAS ALCOHOLICAS</t>
  </si>
  <si>
    <t>PERMISOS Y LICENCIAS PARA COLOCACION Y USO DE ANUNCIOS Y CARTELES PUBLICITARIOS</t>
  </si>
  <si>
    <t>SERVICIOS DE ECOLOGIA</t>
  </si>
  <si>
    <t>DERECHO DE USO Y APROVECHAMIENTO BIENES DE DOMINIO PUBLICO DEL MUNICIPIO</t>
  </si>
  <si>
    <t>DERECHOS POR OCUPACION DE VIAS PÚBLICAS</t>
  </si>
  <si>
    <t>ACCESORIOS DE DERECHOS</t>
  </si>
  <si>
    <t>TOTAL DE DERECHOS</t>
  </si>
  <si>
    <t>PRODUCTOS DE TIPO CORRIENTE</t>
  </si>
  <si>
    <t>PROD. DERIV. DEL USO Y APROV. DE BIENES NO SUJETOS A REG. DE DOM. PUB.</t>
  </si>
  <si>
    <t>VENTA O ARRENDAMIENTO LOTES Y GAVETAS PANTEONES MUNICIPALES</t>
  </si>
  <si>
    <t>ARRENDAMIENTO EN MERCADOS MUNICIPALES</t>
  </si>
  <si>
    <t>ENAJENACION Y EXPLOTACION BIENES DOMINIO PRIVADO.</t>
  </si>
  <si>
    <t>VENTA DE BASES PARA LICITACION PUBLICA</t>
  </si>
  <si>
    <t>OTROS PRODUCTOS</t>
  </si>
  <si>
    <t>ARRENDAMIENTO DE LA PLAZA DE LAS CIUDADES HERMANAS</t>
  </si>
  <si>
    <t>ACCESORIOS DE PRODUCTOS</t>
  </si>
  <si>
    <t>OTROS PRODUCTOS QUE GENERAN INGRESOS CORRIENTES</t>
  </si>
  <si>
    <t>PRODUCTOS FINANCIEROS</t>
  </si>
  <si>
    <t>RECUPERACION POR DISTRIBUCION DE LIBROS</t>
  </si>
  <si>
    <t>DIVIDENDOS SIMAS-AGSAL</t>
  </si>
  <si>
    <t>AVISO PARA VARIAR TOTAL O PARC. EL USO DEL AGUA PARA PAGO CONAGUA</t>
  </si>
  <si>
    <t>DIVIDENDOS DE POLIZA CASA-HABITACION</t>
  </si>
  <si>
    <t>TOTAL DE PRODUCTOS DE TIPO CORRIENTE</t>
  </si>
  <si>
    <t>APROVECHAMIENTOS DE TIPO CORRIENTE</t>
  </si>
  <si>
    <t>APROVECHAMIENTOS POR APORTACIONES Y COOPERACIONES</t>
  </si>
  <si>
    <t>DONATIVOS EFECTIVO</t>
  </si>
  <si>
    <t xml:space="preserve">DONATIVOS POR ESPECIE </t>
  </si>
  <si>
    <t>DONATIVOS EN ESPECIE MAT Y ART DE CONST.</t>
  </si>
  <si>
    <t>OTROS APROVECHAMIENTOS</t>
  </si>
  <si>
    <t>SANCIONES ADMINISTRATIVAS Y FISCALES</t>
  </si>
  <si>
    <t>POR TRANSFERENCIAS</t>
  </si>
  <si>
    <t>RETENCIONES CUOTAS DE SERVICIO MEDICO NO APLICADAS</t>
  </si>
  <si>
    <t>TOTAL DE APROVECHAMIENTOS DE TIPO CORRIENTE</t>
  </si>
  <si>
    <t>TOTAL DE INGRESOS PROPIOS DEL MUNICIPIO</t>
  </si>
  <si>
    <t>PARTICIPACIONES, APORT., TRANS., ASIGNACIONES, SUBSIDIOS Y OTRAS AYUDAS</t>
  </si>
  <si>
    <t>PARTICIPACIONES</t>
  </si>
  <si>
    <t>CONVENIOS</t>
  </si>
  <si>
    <t>TOTAL DE PARTICIPACIONES, APORTACIONES, TRANSFERENCIAS, ETC.</t>
  </si>
  <si>
    <t>GRAN TOTAL</t>
  </si>
  <si>
    <t>RECUPERACION POR SORTEOS</t>
  </si>
  <si>
    <t>FEBRERO REAL</t>
  </si>
  <si>
    <t>MARZO REAL</t>
  </si>
  <si>
    <t>ACUMULADO REAL</t>
  </si>
  <si>
    <t>FEBRERO PLAN</t>
  </si>
  <si>
    <t>MARZO PLAN</t>
  </si>
  <si>
    <t>ACUMULADO PLAN</t>
  </si>
  <si>
    <t>ENERO   REAL</t>
  </si>
  <si>
    <t>ENERO    PLAN</t>
  </si>
  <si>
    <t>ANALISIS MENSUAL DEL EJERCICIO PRESUPUESTAL DE LOS INGRESOS DE 01  ENERO AL 31 DE MARZO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</si>
</sst>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&quot;-&quot;??_-;_-@_-"/>
    <numFmt numFmtId="165" formatCode="#,##0_ ;[Red]\-#,##0\ "/>
    <numFmt numFmtId="166" formatCode="#,##0.00_ ;[Red]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i/>
      <sz val="11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8"/>
      <color theme="1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4" fillId="0" borderId="0" xfId="0" applyFont="1" applyFill="1"/>
    <xf numFmtId="0" fontId="3" fillId="0" borderId="0" xfId="0" applyFont="1" applyFill="1"/>
    <xf numFmtId="0" fontId="5" fillId="0" borderId="0" xfId="0" applyFont="1" applyFill="1"/>
    <xf numFmtId="0" fontId="3" fillId="0" borderId="3" xfId="0" applyFont="1" applyFill="1" applyBorder="1"/>
    <xf numFmtId="0" fontId="6" fillId="0" borderId="3" xfId="0" applyFont="1" applyFill="1" applyBorder="1" applyAlignment="1">
      <alignment horizontal="right" vertical="center"/>
    </xf>
    <xf numFmtId="0" fontId="5" fillId="0" borderId="0" xfId="0" applyFont="1" applyFill="1" applyAlignment="1">
      <alignment wrapText="1"/>
    </xf>
    <xf numFmtId="0" fontId="4" fillId="0" borderId="3" xfId="0" applyFont="1" applyFill="1" applyBorder="1" applyAlignment="1">
      <alignment horizontal="left" vertical="center"/>
    </xf>
    <xf numFmtId="4" fontId="7" fillId="0" borderId="0" xfId="0" applyNumberFormat="1" applyFont="1" applyFill="1"/>
    <xf numFmtId="0" fontId="6" fillId="0" borderId="0" xfId="0" applyFont="1" applyFill="1" applyAlignment="1">
      <alignment horizontal="right"/>
    </xf>
    <xf numFmtId="0" fontId="3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/>
    </xf>
    <xf numFmtId="164" fontId="4" fillId="0" borderId="0" xfId="1" applyNumberFormat="1" applyFont="1" applyFill="1"/>
    <xf numFmtId="165" fontId="4" fillId="0" borderId="0" xfId="1" applyNumberFormat="1" applyFont="1" applyFill="1"/>
    <xf numFmtId="165" fontId="4" fillId="0" borderId="0" xfId="0" applyNumberFormat="1" applyFont="1" applyFill="1"/>
    <xf numFmtId="165" fontId="4" fillId="0" borderId="3" xfId="1" applyNumberFormat="1" applyFont="1" applyFill="1" applyBorder="1"/>
    <xf numFmtId="165" fontId="4" fillId="0" borderId="0" xfId="1" applyNumberFormat="1" applyFont="1" applyFill="1" applyBorder="1"/>
    <xf numFmtId="165" fontId="3" fillId="0" borderId="0" xfId="1" applyNumberFormat="1" applyFont="1" applyFill="1"/>
    <xf numFmtId="165" fontId="4" fillId="0" borderId="5" xfId="1" applyNumberFormat="1" applyFont="1" applyFill="1" applyBorder="1" applyAlignment="1">
      <alignment vertical="center"/>
    </xf>
    <xf numFmtId="164" fontId="4" fillId="0" borderId="0" xfId="0" applyNumberFormat="1" applyFont="1" applyFill="1"/>
    <xf numFmtId="166" fontId="3" fillId="0" borderId="0" xfId="0" applyNumberFormat="1" applyFont="1" applyFill="1"/>
    <xf numFmtId="0" fontId="4" fillId="2" borderId="2" xfId="0" applyFont="1" applyFill="1" applyBorder="1" applyAlignment="1">
      <alignment horizontal="center" vertical="center" wrapText="1"/>
    </xf>
    <xf numFmtId="164" fontId="4" fillId="2" borderId="2" xfId="1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/>
    <xf numFmtId="0" fontId="4" fillId="3" borderId="2" xfId="0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8" fillId="0" borderId="0" xfId="1" applyNumberFormat="1" applyFont="1"/>
    <xf numFmtId="0" fontId="8" fillId="0" borderId="0" xfId="0" applyFont="1"/>
    <xf numFmtId="43" fontId="3" fillId="0" borderId="0" xfId="1" applyFont="1" applyFill="1"/>
    <xf numFmtId="164" fontId="3" fillId="0" borderId="0" xfId="1" applyNumberFormat="1" applyFont="1" applyFill="1"/>
    <xf numFmtId="164" fontId="8" fillId="0" borderId="0" xfId="0" applyNumberFormat="1" applyFont="1"/>
    <xf numFmtId="0" fontId="9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7"/>
  <sheetViews>
    <sheetView tabSelected="1" zoomScale="69" zoomScaleNormal="69" workbookViewId="0"/>
  </sheetViews>
  <sheetFormatPr baseColWidth="10" defaultRowHeight="15" x14ac:dyDescent="0.25"/>
  <cols>
    <col min="1" max="1" width="4.85546875" customWidth="1"/>
    <col min="2" max="2" width="64" customWidth="1"/>
    <col min="3" max="3" width="16.42578125" customWidth="1"/>
    <col min="4" max="4" width="17.5703125" customWidth="1"/>
    <col min="5" max="5" width="16.28515625" customWidth="1"/>
    <col min="6" max="6" width="16.5703125" customWidth="1"/>
    <col min="7" max="7" width="18" bestFit="1" customWidth="1"/>
    <col min="8" max="8" width="17.7109375" bestFit="1" customWidth="1"/>
    <col min="9" max="9" width="18.85546875" customWidth="1"/>
    <col min="10" max="10" width="18.42578125" customWidth="1"/>
    <col min="11" max="11" width="15" bestFit="1" customWidth="1"/>
  </cols>
  <sheetData>
    <row r="1" spans="1:10" ht="27" x14ac:dyDescent="0.5">
      <c r="A1" s="33" t="s">
        <v>84</v>
      </c>
    </row>
    <row r="2" spans="1:10" ht="15.75" thickBot="1" x14ac:dyDescent="0.3"/>
    <row r="3" spans="1:10" ht="30.75" thickBot="1" x14ac:dyDescent="0.3">
      <c r="A3" s="34" t="s">
        <v>0</v>
      </c>
      <c r="B3" s="35"/>
      <c r="C3" s="26" t="s">
        <v>83</v>
      </c>
      <c r="D3" s="23" t="s">
        <v>82</v>
      </c>
      <c r="E3" s="26" t="s">
        <v>79</v>
      </c>
      <c r="F3" s="24" t="s">
        <v>76</v>
      </c>
      <c r="G3" s="27" t="s">
        <v>80</v>
      </c>
      <c r="H3" s="24" t="s">
        <v>77</v>
      </c>
      <c r="I3" s="27" t="s">
        <v>81</v>
      </c>
      <c r="J3" s="24" t="s">
        <v>78</v>
      </c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</row>
    <row r="5" spans="1:10" x14ac:dyDescent="0.25">
      <c r="A5" s="2" t="s">
        <v>1</v>
      </c>
      <c r="B5" s="3"/>
      <c r="C5" s="3"/>
      <c r="D5" s="13"/>
      <c r="E5" s="13"/>
      <c r="F5" s="14"/>
      <c r="G5" s="14"/>
      <c r="H5" s="14"/>
      <c r="I5" s="14"/>
    </row>
    <row r="6" spans="1:10" x14ac:dyDescent="0.25">
      <c r="A6" s="2"/>
      <c r="B6" s="4" t="s">
        <v>2</v>
      </c>
      <c r="C6" s="4"/>
      <c r="D6" s="13"/>
      <c r="E6" s="13"/>
      <c r="F6" s="14"/>
      <c r="G6" s="14"/>
      <c r="H6" s="14"/>
      <c r="I6" s="14"/>
    </row>
    <row r="7" spans="1:10" s="29" customFormat="1" x14ac:dyDescent="0.25">
      <c r="A7" s="3"/>
      <c r="B7" s="3" t="s">
        <v>3</v>
      </c>
      <c r="C7" s="19">
        <v>155809741.99947378</v>
      </c>
      <c r="D7" s="19">
        <v>155100496.22999999</v>
      </c>
      <c r="E7" s="19">
        <v>24890761.684859108</v>
      </c>
      <c r="F7" s="19">
        <v>24938738.25</v>
      </c>
      <c r="G7" s="19">
        <v>11356236.258784961</v>
      </c>
      <c r="H7" s="25">
        <v>13295058.189999999</v>
      </c>
      <c r="I7" s="25">
        <f>+C7+E7+G7</f>
        <v>192056739.94311783</v>
      </c>
      <c r="J7" s="28">
        <f>+H7+F7+D7</f>
        <v>193334292.66999999</v>
      </c>
    </row>
    <row r="8" spans="1:10" s="29" customFormat="1" x14ac:dyDescent="0.25">
      <c r="A8" s="3"/>
      <c r="B8" s="3" t="s">
        <v>4</v>
      </c>
      <c r="C8" s="19">
        <v>6339687.2832905427</v>
      </c>
      <c r="D8" s="19">
        <v>15689528.32</v>
      </c>
      <c r="E8" s="19">
        <v>9625042.6489438526</v>
      </c>
      <c r="F8" s="19">
        <v>14415792.08</v>
      </c>
      <c r="G8" s="19">
        <v>13187921.72354647</v>
      </c>
      <c r="H8" s="25">
        <v>14437659.390000001</v>
      </c>
      <c r="I8" s="25">
        <f t="shared" ref="I8:I71" si="0">+C8+E8+G8</f>
        <v>29152651.655780867</v>
      </c>
      <c r="J8" s="28">
        <f t="shared" ref="J8:J71" si="1">+H8+F8+D8</f>
        <v>44542979.789999999</v>
      </c>
    </row>
    <row r="9" spans="1:10" s="29" customFormat="1" x14ac:dyDescent="0.25">
      <c r="A9" s="3"/>
      <c r="B9" s="4" t="s">
        <v>5</v>
      </c>
      <c r="C9" s="15"/>
      <c r="D9" s="15"/>
      <c r="E9" s="15"/>
      <c r="F9" s="15"/>
      <c r="G9" s="15"/>
      <c r="H9" s="16"/>
      <c r="I9" s="25"/>
      <c r="J9" s="28"/>
    </row>
    <row r="10" spans="1:10" s="29" customFormat="1" x14ac:dyDescent="0.25">
      <c r="A10" s="3"/>
      <c r="B10" s="3" t="s">
        <v>6</v>
      </c>
      <c r="C10" s="19">
        <v>687493.30563408253</v>
      </c>
      <c r="D10" s="19">
        <v>519766.95</v>
      </c>
      <c r="E10" s="19">
        <v>2448833.1525503919</v>
      </c>
      <c r="F10" s="19">
        <v>1993519.45</v>
      </c>
      <c r="G10" s="19">
        <v>1751382.3339387262</v>
      </c>
      <c r="H10" s="25">
        <v>1938227.3</v>
      </c>
      <c r="I10" s="25">
        <f t="shared" si="0"/>
        <v>4887708.7921232004</v>
      </c>
      <c r="J10" s="28">
        <f t="shared" si="1"/>
        <v>4451513.7</v>
      </c>
    </row>
    <row r="11" spans="1:10" s="29" customFormat="1" x14ac:dyDescent="0.25">
      <c r="A11" s="3"/>
      <c r="B11" s="3" t="s">
        <v>7</v>
      </c>
      <c r="C11" s="19">
        <v>54577.125382345606</v>
      </c>
      <c r="D11" s="19">
        <v>98112.2</v>
      </c>
      <c r="E11" s="19">
        <v>50728.459918428867</v>
      </c>
      <c r="F11" s="19">
        <v>99861.15</v>
      </c>
      <c r="G11" s="19">
        <v>58433.774883984792</v>
      </c>
      <c r="H11" s="25">
        <v>122319.73</v>
      </c>
      <c r="I11" s="25">
        <f t="shared" si="0"/>
        <v>163739.36018475925</v>
      </c>
      <c r="J11" s="28">
        <f t="shared" si="1"/>
        <v>320293.08</v>
      </c>
    </row>
    <row r="12" spans="1:10" s="29" customFormat="1" x14ac:dyDescent="0.25">
      <c r="A12" s="3"/>
      <c r="B12" s="3" t="s">
        <v>8</v>
      </c>
      <c r="C12" s="19">
        <v>2042988.9145483142</v>
      </c>
      <c r="D12" s="19">
        <v>2033702.24</v>
      </c>
      <c r="E12" s="19">
        <v>1288288.6983960688</v>
      </c>
      <c r="F12" s="19">
        <v>1556815.91</v>
      </c>
      <c r="G12" s="19">
        <v>1085203.35642292</v>
      </c>
      <c r="H12" s="25">
        <v>1168692.7</v>
      </c>
      <c r="I12" s="25">
        <f t="shared" si="0"/>
        <v>4416480.969367303</v>
      </c>
      <c r="J12" s="28">
        <f t="shared" si="1"/>
        <v>4759210.8499999996</v>
      </c>
    </row>
    <row r="13" spans="1:10" s="29" customFormat="1" x14ac:dyDescent="0.25">
      <c r="A13" s="5"/>
      <c r="B13" s="6" t="s">
        <v>9</v>
      </c>
      <c r="C13" s="17">
        <f t="shared" ref="C13:J13" si="2">SUM(C7:C12)</f>
        <v>164934488.62832904</v>
      </c>
      <c r="D13" s="17">
        <f t="shared" si="2"/>
        <v>173441605.93999997</v>
      </c>
      <c r="E13" s="17">
        <f t="shared" si="2"/>
        <v>38303654.644667856</v>
      </c>
      <c r="F13" s="17">
        <f t="shared" si="2"/>
        <v>43004726.839999996</v>
      </c>
      <c r="G13" s="17">
        <f t="shared" si="2"/>
        <v>27439177.447577063</v>
      </c>
      <c r="H13" s="17">
        <f t="shared" si="2"/>
        <v>30961957.309999999</v>
      </c>
      <c r="I13" s="17">
        <f t="shared" si="2"/>
        <v>230677320.72057396</v>
      </c>
      <c r="J13" s="17">
        <f t="shared" si="2"/>
        <v>247408290.08999997</v>
      </c>
    </row>
    <row r="14" spans="1:10" s="29" customFormat="1" x14ac:dyDescent="0.25">
      <c r="A14" s="3"/>
      <c r="B14" s="3"/>
      <c r="C14" s="3"/>
      <c r="D14" s="15"/>
      <c r="E14" s="15"/>
      <c r="F14" s="15"/>
      <c r="G14" s="15"/>
      <c r="H14" s="16"/>
      <c r="I14" s="25"/>
      <c r="J14" s="28"/>
    </row>
    <row r="15" spans="1:10" s="29" customFormat="1" x14ac:dyDescent="0.25">
      <c r="A15" s="2" t="s">
        <v>10</v>
      </c>
      <c r="B15" s="3"/>
      <c r="C15" s="3"/>
      <c r="D15" s="15"/>
      <c r="E15" s="15"/>
      <c r="F15" s="15"/>
      <c r="G15" s="15"/>
      <c r="H15" s="15"/>
      <c r="I15" s="25"/>
      <c r="J15" s="28"/>
    </row>
    <row r="16" spans="1:10" s="29" customFormat="1" x14ac:dyDescent="0.25">
      <c r="A16" s="2"/>
      <c r="B16" s="3" t="s">
        <v>11</v>
      </c>
      <c r="C16" s="3"/>
      <c r="D16" s="30">
        <v>0</v>
      </c>
      <c r="E16" s="30"/>
      <c r="F16" s="19">
        <v>35245.279999999999</v>
      </c>
      <c r="G16" s="19"/>
      <c r="H16" s="25">
        <v>37228.33</v>
      </c>
      <c r="I16" s="25">
        <f t="shared" si="0"/>
        <v>0</v>
      </c>
      <c r="J16" s="28">
        <f t="shared" si="1"/>
        <v>72473.61</v>
      </c>
    </row>
    <row r="17" spans="1:10" s="29" customFormat="1" x14ac:dyDescent="0.25">
      <c r="A17" s="2"/>
      <c r="B17" s="3" t="s">
        <v>12</v>
      </c>
      <c r="C17" s="19">
        <v>10884976.410476025</v>
      </c>
      <c r="D17" s="19">
        <v>10850379.699999999</v>
      </c>
      <c r="E17" s="19">
        <v>1714816.1044073978</v>
      </c>
      <c r="F17" s="19">
        <v>1668730.11</v>
      </c>
      <c r="G17" s="19">
        <v>874593.51182041271</v>
      </c>
      <c r="H17" s="25">
        <v>1082487.8999999999</v>
      </c>
      <c r="I17" s="25">
        <f t="shared" si="0"/>
        <v>13474386.026703836</v>
      </c>
      <c r="J17" s="28">
        <f t="shared" si="1"/>
        <v>13601597.709999999</v>
      </c>
    </row>
    <row r="18" spans="1:10" s="29" customFormat="1" x14ac:dyDescent="0.25">
      <c r="A18" s="2"/>
      <c r="B18" s="3" t="s">
        <v>13</v>
      </c>
      <c r="C18" s="19">
        <v>1571468.9995695755</v>
      </c>
      <c r="D18" s="19">
        <v>1560358.02</v>
      </c>
      <c r="E18" s="19">
        <v>250535.53268519009</v>
      </c>
      <c r="F18" s="19">
        <v>250151.04000000001</v>
      </c>
      <c r="G18" s="19">
        <v>114149.3617653243</v>
      </c>
      <c r="H18" s="25">
        <v>133102.15</v>
      </c>
      <c r="I18" s="25">
        <f t="shared" si="0"/>
        <v>1936153.8940200901</v>
      </c>
      <c r="J18" s="28">
        <f t="shared" si="1"/>
        <v>1943611.21</v>
      </c>
    </row>
    <row r="19" spans="1:10" s="29" customFormat="1" x14ac:dyDescent="0.25">
      <c r="A19" s="2"/>
      <c r="B19" s="3" t="s">
        <v>14</v>
      </c>
      <c r="C19" s="19">
        <v>1533656.0603869604</v>
      </c>
      <c r="D19" s="19">
        <v>1535655.71</v>
      </c>
      <c r="E19" s="19">
        <v>232828.27244593433</v>
      </c>
      <c r="F19" s="19">
        <v>238390.94</v>
      </c>
      <c r="G19" s="19">
        <v>99229.214936167729</v>
      </c>
      <c r="H19" s="25">
        <v>124612.7</v>
      </c>
      <c r="I19" s="25">
        <f t="shared" si="0"/>
        <v>1865713.5477690625</v>
      </c>
      <c r="J19" s="28">
        <f t="shared" si="1"/>
        <v>1898659.35</v>
      </c>
    </row>
    <row r="20" spans="1:10" s="29" customFormat="1" x14ac:dyDescent="0.25">
      <c r="A20" s="2"/>
      <c r="B20" s="3" t="s">
        <v>15</v>
      </c>
      <c r="C20" s="19">
        <v>1533656.0603869604</v>
      </c>
      <c r="D20" s="19">
        <v>1535655.71</v>
      </c>
      <c r="E20" s="19">
        <v>232828.27244593433</v>
      </c>
      <c r="F20" s="19">
        <v>238390.94</v>
      </c>
      <c r="G20" s="19">
        <v>99229.214936167729</v>
      </c>
      <c r="H20" s="25">
        <v>124612.7</v>
      </c>
      <c r="I20" s="25">
        <f t="shared" si="0"/>
        <v>1865713.5477690625</v>
      </c>
      <c r="J20" s="28">
        <f t="shared" si="1"/>
        <v>1898659.35</v>
      </c>
    </row>
    <row r="21" spans="1:10" s="29" customFormat="1" x14ac:dyDescent="0.25">
      <c r="A21" s="2"/>
      <c r="B21" s="3" t="s">
        <v>16</v>
      </c>
      <c r="C21" s="19">
        <v>82744.525615849867</v>
      </c>
      <c r="D21" s="19">
        <v>187285.98</v>
      </c>
      <c r="E21" s="19">
        <v>141830.16982942307</v>
      </c>
      <c r="F21" s="19">
        <v>304729.59999999998</v>
      </c>
      <c r="G21" s="19">
        <v>136967.09662531497</v>
      </c>
      <c r="H21" s="25">
        <v>237548.12</v>
      </c>
      <c r="I21" s="25">
        <f t="shared" si="0"/>
        <v>361541.79207058792</v>
      </c>
      <c r="J21" s="28">
        <f t="shared" si="1"/>
        <v>729563.7</v>
      </c>
    </row>
    <row r="22" spans="1:10" s="29" customFormat="1" x14ac:dyDescent="0.25">
      <c r="A22" s="2"/>
      <c r="B22" s="3" t="s">
        <v>17</v>
      </c>
      <c r="C22" s="3"/>
      <c r="D22" s="19">
        <v>30210.71</v>
      </c>
      <c r="E22" s="19"/>
      <c r="F22" s="19">
        <v>18936.13</v>
      </c>
      <c r="G22" s="19"/>
      <c r="H22" s="25"/>
      <c r="I22" s="25">
        <f t="shared" si="0"/>
        <v>0</v>
      </c>
      <c r="J22" s="28">
        <f t="shared" si="1"/>
        <v>49146.84</v>
      </c>
    </row>
    <row r="23" spans="1:10" s="29" customFormat="1" x14ac:dyDescent="0.25">
      <c r="A23" s="5"/>
      <c r="B23" s="6" t="s">
        <v>18</v>
      </c>
      <c r="C23" s="17">
        <f t="shared" ref="C23:J23" si="3">SUM(C16:C22)</f>
        <v>15606502.056435371</v>
      </c>
      <c r="D23" s="17">
        <f t="shared" si="3"/>
        <v>15699545.830000002</v>
      </c>
      <c r="E23" s="17">
        <f t="shared" si="3"/>
        <v>2572838.3518138798</v>
      </c>
      <c r="F23" s="17">
        <f t="shared" si="3"/>
        <v>2754574.04</v>
      </c>
      <c r="G23" s="17">
        <f t="shared" si="3"/>
        <v>1324168.4000833875</v>
      </c>
      <c r="H23" s="17">
        <f t="shared" si="3"/>
        <v>1739591.9</v>
      </c>
      <c r="I23" s="17">
        <f t="shared" si="3"/>
        <v>19503508.808332637</v>
      </c>
      <c r="J23" s="17">
        <f t="shared" si="3"/>
        <v>20193711.77</v>
      </c>
    </row>
    <row r="24" spans="1:10" s="29" customFormat="1" x14ac:dyDescent="0.25">
      <c r="A24" s="3"/>
      <c r="B24" s="3"/>
      <c r="C24" s="3"/>
      <c r="D24" s="15"/>
      <c r="E24" s="15"/>
      <c r="F24" s="15"/>
      <c r="G24" s="15"/>
      <c r="H24" s="16"/>
      <c r="I24" s="25"/>
      <c r="J24" s="28"/>
    </row>
    <row r="25" spans="1:10" s="29" customFormat="1" x14ac:dyDescent="0.25">
      <c r="A25" s="2" t="s">
        <v>19</v>
      </c>
      <c r="B25" s="3"/>
      <c r="C25" s="3"/>
      <c r="D25" s="15"/>
      <c r="E25" s="15"/>
      <c r="F25" s="15"/>
      <c r="G25" s="15"/>
      <c r="H25" s="15"/>
      <c r="I25" s="25"/>
      <c r="J25" s="28"/>
    </row>
    <row r="26" spans="1:10" s="29" customFormat="1" ht="30" x14ac:dyDescent="0.25">
      <c r="A26" s="2"/>
      <c r="B26" s="7" t="s">
        <v>20</v>
      </c>
      <c r="C26" s="7"/>
      <c r="D26" s="15"/>
      <c r="E26" s="15"/>
      <c r="F26" s="15"/>
      <c r="G26" s="15"/>
      <c r="H26" s="15"/>
      <c r="I26" s="25"/>
      <c r="J26" s="28"/>
    </row>
    <row r="27" spans="1:10" s="29" customFormat="1" x14ac:dyDescent="0.25">
      <c r="A27" s="2"/>
      <c r="B27" s="3" t="s">
        <v>21</v>
      </c>
      <c r="C27" s="3"/>
      <c r="D27" s="30">
        <v>0</v>
      </c>
      <c r="E27" s="30"/>
      <c r="F27" s="30">
        <v>0</v>
      </c>
      <c r="G27" s="30">
        <v>0</v>
      </c>
      <c r="H27" s="25">
        <v>0</v>
      </c>
      <c r="I27" s="25">
        <f t="shared" si="0"/>
        <v>0</v>
      </c>
      <c r="J27" s="28">
        <f t="shared" si="1"/>
        <v>0</v>
      </c>
    </row>
    <row r="28" spans="1:10" s="29" customFormat="1" x14ac:dyDescent="0.25">
      <c r="A28" s="2"/>
      <c r="B28" s="4" t="s">
        <v>22</v>
      </c>
      <c r="C28" s="4"/>
      <c r="D28" s="15"/>
      <c r="E28" s="15"/>
      <c r="F28" s="15"/>
      <c r="G28" s="15"/>
      <c r="H28" s="15"/>
      <c r="I28" s="25"/>
      <c r="J28" s="28"/>
    </row>
    <row r="29" spans="1:10" s="29" customFormat="1" x14ac:dyDescent="0.25">
      <c r="A29" s="2"/>
      <c r="B29" s="3" t="s">
        <v>23</v>
      </c>
      <c r="C29" s="19">
        <v>0</v>
      </c>
      <c r="D29" s="19">
        <v>45580.2</v>
      </c>
      <c r="E29" s="19">
        <v>0</v>
      </c>
      <c r="F29" s="19">
        <v>33330.269999999997</v>
      </c>
      <c r="G29" s="19"/>
      <c r="H29" s="19">
        <v>0</v>
      </c>
      <c r="I29" s="25">
        <f t="shared" si="0"/>
        <v>0</v>
      </c>
      <c r="J29" s="28">
        <f t="shared" si="1"/>
        <v>78910.47</v>
      </c>
    </row>
    <row r="30" spans="1:10" s="29" customFormat="1" x14ac:dyDescent="0.25">
      <c r="A30" s="3"/>
      <c r="B30" s="3" t="s">
        <v>24</v>
      </c>
      <c r="C30" s="19">
        <v>4343746.9918342559</v>
      </c>
      <c r="D30" s="19">
        <v>4911658.57</v>
      </c>
      <c r="E30" s="19">
        <v>2607136.1802707668</v>
      </c>
      <c r="F30" s="19">
        <v>2886298.65</v>
      </c>
      <c r="G30" s="19">
        <v>3059138.2020486197</v>
      </c>
      <c r="H30" s="25">
        <v>2872958.27</v>
      </c>
      <c r="I30" s="25">
        <f t="shared" si="0"/>
        <v>10010021.374153642</v>
      </c>
      <c r="J30" s="28">
        <f t="shared" si="1"/>
        <v>10670915.49</v>
      </c>
    </row>
    <row r="31" spans="1:10" s="29" customFormat="1" x14ac:dyDescent="0.25">
      <c r="A31" s="3"/>
      <c r="B31" s="3" t="s">
        <v>25</v>
      </c>
      <c r="C31" s="19">
        <v>97902.71989701275</v>
      </c>
      <c r="D31" s="19">
        <v>89900</v>
      </c>
      <c r="E31" s="19">
        <v>176134.63318185654</v>
      </c>
      <c r="F31" s="19">
        <v>133402.79999999999</v>
      </c>
      <c r="G31" s="19">
        <v>116122.87705400704</v>
      </c>
      <c r="H31" s="25">
        <v>189758</v>
      </c>
      <c r="I31" s="25">
        <f t="shared" si="0"/>
        <v>390160.23013287631</v>
      </c>
      <c r="J31" s="28">
        <f t="shared" si="1"/>
        <v>413060.8</v>
      </c>
    </row>
    <row r="32" spans="1:10" s="29" customFormat="1" x14ac:dyDescent="0.25">
      <c r="A32" s="3"/>
      <c r="B32" s="3" t="s">
        <v>26</v>
      </c>
      <c r="C32" s="19">
        <v>17429.675572883796</v>
      </c>
      <c r="D32" s="19">
        <v>31659</v>
      </c>
      <c r="E32" s="19">
        <v>14215.48205067356</v>
      </c>
      <c r="F32" s="19">
        <v>36336.5</v>
      </c>
      <c r="G32" s="19">
        <v>8258.3968305137605</v>
      </c>
      <c r="H32" s="25">
        <v>32414.5</v>
      </c>
      <c r="I32" s="25">
        <f t="shared" si="0"/>
        <v>39903.554454071113</v>
      </c>
      <c r="J32" s="28">
        <f t="shared" si="1"/>
        <v>100410</v>
      </c>
    </row>
    <row r="33" spans="1:10" s="29" customFormat="1" x14ac:dyDescent="0.25">
      <c r="A33" s="3"/>
      <c r="B33" s="3" t="s">
        <v>27</v>
      </c>
      <c r="C33" s="19">
        <v>3720564.8364974102</v>
      </c>
      <c r="D33" s="19">
        <v>17610883</v>
      </c>
      <c r="E33" s="19">
        <v>10640941.645552296</v>
      </c>
      <c r="F33" s="19">
        <v>4774222</v>
      </c>
      <c r="G33" s="19">
        <v>5347415.3869530456</v>
      </c>
      <c r="H33" s="25">
        <v>10241663</v>
      </c>
      <c r="I33" s="25">
        <f t="shared" si="0"/>
        <v>19708921.869002752</v>
      </c>
      <c r="J33" s="28">
        <f t="shared" si="1"/>
        <v>32626768</v>
      </c>
    </row>
    <row r="34" spans="1:10" s="29" customFormat="1" x14ac:dyDescent="0.25">
      <c r="A34" s="3"/>
      <c r="B34" s="3" t="s">
        <v>28</v>
      </c>
      <c r="C34" s="19">
        <v>18525.884432172079</v>
      </c>
      <c r="D34" s="19">
        <v>117169.5</v>
      </c>
      <c r="E34" s="19">
        <v>124407.54938884481</v>
      </c>
      <c r="F34" s="19">
        <v>66530</v>
      </c>
      <c r="G34" s="19">
        <v>70799.545850173294</v>
      </c>
      <c r="H34" s="25">
        <v>141526.6</v>
      </c>
      <c r="I34" s="25">
        <f t="shared" si="0"/>
        <v>213732.9796711902</v>
      </c>
      <c r="J34" s="28">
        <f t="shared" si="1"/>
        <v>325226.09999999998</v>
      </c>
    </row>
    <row r="35" spans="1:10" s="29" customFormat="1" x14ac:dyDescent="0.25">
      <c r="A35" s="3"/>
      <c r="B35" s="3" t="s">
        <v>29</v>
      </c>
      <c r="C35" s="19">
        <v>1101342.7505925635</v>
      </c>
      <c r="D35" s="19">
        <v>1835893.78</v>
      </c>
      <c r="E35" s="19">
        <v>1840885.0150536024</v>
      </c>
      <c r="F35" s="19">
        <v>2158914.16</v>
      </c>
      <c r="G35" s="19">
        <v>2231649.8115341743</v>
      </c>
      <c r="H35" s="25">
        <v>3759251.52</v>
      </c>
      <c r="I35" s="25">
        <f t="shared" si="0"/>
        <v>5173877.5771803409</v>
      </c>
      <c r="J35" s="28">
        <f t="shared" si="1"/>
        <v>7754059.46</v>
      </c>
    </row>
    <row r="36" spans="1:10" s="29" customFormat="1" x14ac:dyDescent="0.25">
      <c r="A36" s="3"/>
      <c r="B36" s="3" t="s">
        <v>30</v>
      </c>
      <c r="C36" s="19">
        <v>426855.86939810304</v>
      </c>
      <c r="D36" s="19">
        <v>249428.7</v>
      </c>
      <c r="E36" s="19">
        <v>360072.49518650881</v>
      </c>
      <c r="F36" s="19">
        <v>239285.5</v>
      </c>
      <c r="G36" s="19">
        <v>354875.36288121942</v>
      </c>
      <c r="H36" s="25">
        <v>397892.29</v>
      </c>
      <c r="I36" s="25">
        <f t="shared" si="0"/>
        <v>1141803.7274658312</v>
      </c>
      <c r="J36" s="28">
        <f t="shared" si="1"/>
        <v>886606.49</v>
      </c>
    </row>
    <row r="37" spans="1:10" s="29" customFormat="1" x14ac:dyDescent="0.25">
      <c r="A37" s="3"/>
      <c r="B37" s="3" t="s">
        <v>31</v>
      </c>
      <c r="C37" s="19">
        <v>5079906.6768374303</v>
      </c>
      <c r="D37" s="19">
        <v>7260828.4000000004</v>
      </c>
      <c r="E37" s="19">
        <v>6105592.8140670536</v>
      </c>
      <c r="F37" s="19">
        <v>5348784.6500000004</v>
      </c>
      <c r="G37" s="19">
        <v>4296107.5130889704</v>
      </c>
      <c r="H37" s="25">
        <v>4171679.39</v>
      </c>
      <c r="I37" s="25">
        <f t="shared" si="0"/>
        <v>15481607.003993455</v>
      </c>
      <c r="J37" s="28">
        <f t="shared" si="1"/>
        <v>16781292.440000001</v>
      </c>
    </row>
    <row r="38" spans="1:10" s="29" customFormat="1" x14ac:dyDescent="0.25">
      <c r="A38" s="3"/>
      <c r="B38" s="3" t="s">
        <v>32</v>
      </c>
      <c r="C38" s="19">
        <v>0</v>
      </c>
      <c r="D38" s="19">
        <v>45117</v>
      </c>
      <c r="E38" s="19">
        <v>0</v>
      </c>
      <c r="F38" s="19">
        <v>56089</v>
      </c>
      <c r="G38" s="19"/>
      <c r="H38" s="25">
        <v>49998</v>
      </c>
      <c r="I38" s="25">
        <f t="shared" si="0"/>
        <v>0</v>
      </c>
      <c r="J38" s="28">
        <f t="shared" si="1"/>
        <v>151204</v>
      </c>
    </row>
    <row r="39" spans="1:10" s="29" customFormat="1" x14ac:dyDescent="0.25">
      <c r="A39" s="3"/>
      <c r="B39" s="4" t="s">
        <v>33</v>
      </c>
      <c r="C39" s="4"/>
      <c r="D39" s="15"/>
      <c r="E39" s="15"/>
      <c r="F39" s="15"/>
      <c r="G39" s="15"/>
      <c r="H39" s="16"/>
      <c r="I39" s="25">
        <f t="shared" si="0"/>
        <v>0</v>
      </c>
      <c r="J39" s="28">
        <f t="shared" si="1"/>
        <v>0</v>
      </c>
    </row>
    <row r="40" spans="1:10" s="29" customFormat="1" x14ac:dyDescent="0.25">
      <c r="A40" s="3"/>
      <c r="B40" s="3" t="s">
        <v>34</v>
      </c>
      <c r="C40" s="19">
        <v>85813.84</v>
      </c>
      <c r="D40" s="30">
        <v>0</v>
      </c>
      <c r="E40" s="30">
        <v>64532.06</v>
      </c>
      <c r="F40" s="19">
        <v>62231.1</v>
      </c>
      <c r="G40" s="19">
        <v>0</v>
      </c>
      <c r="H40" s="25">
        <v>0</v>
      </c>
      <c r="I40" s="25">
        <f t="shared" si="0"/>
        <v>150345.9</v>
      </c>
      <c r="J40" s="28">
        <f t="shared" si="1"/>
        <v>62231.1</v>
      </c>
    </row>
    <row r="41" spans="1:10" s="29" customFormat="1" x14ac:dyDescent="0.25">
      <c r="A41" s="3"/>
      <c r="B41" s="3" t="s">
        <v>35</v>
      </c>
      <c r="C41" s="19">
        <v>2215410.3638579985</v>
      </c>
      <c r="D41" s="19">
        <v>1352697.26</v>
      </c>
      <c r="E41" s="19">
        <v>1863860.6453250428</v>
      </c>
      <c r="F41" s="19">
        <v>2365525.7799999998</v>
      </c>
      <c r="G41" s="19">
        <v>3194667.091918129</v>
      </c>
      <c r="H41" s="25">
        <v>3198167.95</v>
      </c>
      <c r="I41" s="25">
        <f t="shared" si="0"/>
        <v>7273938.1011011703</v>
      </c>
      <c r="J41" s="28">
        <f t="shared" si="1"/>
        <v>6916390.9900000002</v>
      </c>
    </row>
    <row r="42" spans="1:10" s="29" customFormat="1" x14ac:dyDescent="0.25">
      <c r="A42" s="3"/>
      <c r="B42" s="3" t="s">
        <v>36</v>
      </c>
      <c r="C42" s="19">
        <v>5256359.5644036643</v>
      </c>
      <c r="D42" s="19">
        <v>9595613.5199999996</v>
      </c>
      <c r="E42" s="19">
        <v>9358751.5815440193</v>
      </c>
      <c r="F42" s="19">
        <v>6935791.2800000003</v>
      </c>
      <c r="G42" s="19">
        <v>887654.27107597888</v>
      </c>
      <c r="H42" s="25">
        <v>1185432.6000000001</v>
      </c>
      <c r="I42" s="25">
        <f t="shared" si="0"/>
        <v>15502765.417023662</v>
      </c>
      <c r="J42" s="28">
        <f t="shared" si="1"/>
        <v>17716837.399999999</v>
      </c>
    </row>
    <row r="43" spans="1:10" s="29" customFormat="1" x14ac:dyDescent="0.25">
      <c r="A43" s="3"/>
      <c r="B43" s="3" t="s">
        <v>37</v>
      </c>
      <c r="C43" s="19">
        <v>53572.715660190399</v>
      </c>
      <c r="D43" s="19">
        <v>123133.57</v>
      </c>
      <c r="E43" s="19">
        <v>755098.2031511711</v>
      </c>
      <c r="F43" s="19">
        <v>251186.83</v>
      </c>
      <c r="G43" s="19">
        <v>513223.33392144606</v>
      </c>
      <c r="H43" s="25">
        <v>444372.03</v>
      </c>
      <c r="I43" s="25">
        <f t="shared" si="0"/>
        <v>1321894.2527328075</v>
      </c>
      <c r="J43" s="28">
        <f t="shared" si="1"/>
        <v>818692.42999999993</v>
      </c>
    </row>
    <row r="44" spans="1:10" s="29" customFormat="1" x14ac:dyDescent="0.25">
      <c r="A44" s="3"/>
      <c r="B44" s="3" t="s">
        <v>38</v>
      </c>
      <c r="C44" s="19">
        <v>0</v>
      </c>
      <c r="D44" s="19">
        <v>1790</v>
      </c>
      <c r="E44" s="19">
        <v>112966.54730702298</v>
      </c>
      <c r="F44" s="19">
        <v>5280</v>
      </c>
      <c r="G44" s="19">
        <v>62246.873005910616</v>
      </c>
      <c r="H44" s="25">
        <v>400</v>
      </c>
      <c r="I44" s="25">
        <f t="shared" si="0"/>
        <v>175213.42031293359</v>
      </c>
      <c r="J44" s="28">
        <f t="shared" si="1"/>
        <v>7470</v>
      </c>
    </row>
    <row r="45" spans="1:10" s="29" customFormat="1" x14ac:dyDescent="0.25">
      <c r="A45" s="3"/>
      <c r="B45" s="3" t="s">
        <v>39</v>
      </c>
      <c r="C45" s="19">
        <v>19015.200067389847</v>
      </c>
      <c r="D45" s="19">
        <v>2812084</v>
      </c>
      <c r="E45" s="19">
        <v>13916.686594347208</v>
      </c>
      <c r="F45" s="19">
        <v>17190.7</v>
      </c>
      <c r="G45" s="19">
        <v>10867.427466412913</v>
      </c>
      <c r="H45" s="19">
        <v>12659.6</v>
      </c>
      <c r="I45" s="25">
        <f t="shared" si="0"/>
        <v>43799.314128149963</v>
      </c>
      <c r="J45" s="28">
        <f t="shared" si="1"/>
        <v>2841934.3</v>
      </c>
    </row>
    <row r="46" spans="1:10" s="29" customFormat="1" x14ac:dyDescent="0.25">
      <c r="A46" s="3"/>
      <c r="B46" s="3" t="s">
        <v>40</v>
      </c>
      <c r="C46" s="19">
        <v>2319324.8762219781</v>
      </c>
      <c r="D46" s="19">
        <v>18365.400000000001</v>
      </c>
      <c r="E46" s="19">
        <v>869984.9635489413</v>
      </c>
      <c r="F46" s="19">
        <v>727949</v>
      </c>
      <c r="G46" s="19">
        <v>484584.68084114807</v>
      </c>
      <c r="H46" s="25">
        <v>546213</v>
      </c>
      <c r="I46" s="25">
        <f t="shared" si="0"/>
        <v>3673894.5206120675</v>
      </c>
      <c r="J46" s="28">
        <f t="shared" si="1"/>
        <v>1292527.3999999999</v>
      </c>
    </row>
    <row r="47" spans="1:10" s="29" customFormat="1" x14ac:dyDescent="0.25">
      <c r="A47" s="3"/>
      <c r="B47" s="3" t="s">
        <v>41</v>
      </c>
      <c r="C47" s="19">
        <v>94504.51904791678</v>
      </c>
      <c r="D47" s="19">
        <v>74721.84</v>
      </c>
      <c r="E47" s="19">
        <v>958233.44670712436</v>
      </c>
      <c r="F47" s="19">
        <v>264002.78999999998</v>
      </c>
      <c r="G47" s="19">
        <v>233135.57573235966</v>
      </c>
      <c r="H47" s="25">
        <v>146991.5</v>
      </c>
      <c r="I47" s="25">
        <f t="shared" si="0"/>
        <v>1285873.5414874009</v>
      </c>
      <c r="J47" s="28">
        <f t="shared" si="1"/>
        <v>485716.13</v>
      </c>
    </row>
    <row r="48" spans="1:10" s="29" customFormat="1" x14ac:dyDescent="0.25">
      <c r="A48" s="5"/>
      <c r="B48" s="6" t="s">
        <v>42</v>
      </c>
      <c r="C48" s="17">
        <f t="shared" ref="C48:J48" si="4">SUM(C27:C47)</f>
        <v>24850276.484320968</v>
      </c>
      <c r="D48" s="17">
        <f t="shared" si="4"/>
        <v>46176523.740000002</v>
      </c>
      <c r="E48" s="17">
        <f t="shared" si="4"/>
        <v>35866729.948929265</v>
      </c>
      <c r="F48" s="17">
        <f t="shared" si="4"/>
        <v>26362351.009999998</v>
      </c>
      <c r="G48" s="17">
        <f t="shared" si="4"/>
        <v>20870746.350202106</v>
      </c>
      <c r="H48" s="17">
        <f t="shared" si="4"/>
        <v>27391378.250000004</v>
      </c>
      <c r="I48" s="17">
        <f t="shared" si="4"/>
        <v>81587752.783452332</v>
      </c>
      <c r="J48" s="17">
        <f t="shared" si="4"/>
        <v>99930253.000000015</v>
      </c>
    </row>
    <row r="49" spans="1:10" s="29" customFormat="1" x14ac:dyDescent="0.25">
      <c r="A49" s="3"/>
      <c r="B49" s="3"/>
      <c r="C49" s="3"/>
      <c r="D49" s="15"/>
      <c r="E49" s="15"/>
      <c r="F49" s="15"/>
      <c r="G49" s="15"/>
      <c r="H49" s="16"/>
      <c r="I49" s="25"/>
      <c r="J49" s="28"/>
    </row>
    <row r="50" spans="1:10" s="29" customFormat="1" x14ac:dyDescent="0.25">
      <c r="A50" s="2" t="s">
        <v>43</v>
      </c>
      <c r="B50" s="3"/>
      <c r="C50" s="3"/>
      <c r="D50" s="15"/>
      <c r="E50" s="15"/>
      <c r="F50" s="15"/>
      <c r="G50" s="15"/>
      <c r="H50" s="15"/>
      <c r="I50" s="25"/>
      <c r="J50" s="28"/>
    </row>
    <row r="51" spans="1:10" s="29" customFormat="1" ht="30" x14ac:dyDescent="0.25">
      <c r="A51" s="2"/>
      <c r="B51" s="7" t="s">
        <v>44</v>
      </c>
      <c r="C51" s="7"/>
      <c r="D51" s="15"/>
      <c r="E51" s="15"/>
      <c r="F51" s="15"/>
      <c r="G51" s="15"/>
      <c r="H51" s="15"/>
      <c r="I51" s="25"/>
      <c r="J51" s="28"/>
    </row>
    <row r="52" spans="1:10" s="29" customFormat="1" x14ac:dyDescent="0.25">
      <c r="A52" s="3"/>
      <c r="B52" s="3" t="s">
        <v>45</v>
      </c>
      <c r="C52" s="19">
        <v>13387.527358755786</v>
      </c>
      <c r="D52" s="19">
        <v>36855</v>
      </c>
      <c r="E52" s="19">
        <v>15300.03126714947</v>
      </c>
      <c r="F52" s="19">
        <v>27216</v>
      </c>
      <c r="G52" s="19">
        <v>6215.6377022794723</v>
      </c>
      <c r="H52" s="25">
        <v>21546</v>
      </c>
      <c r="I52" s="25">
        <f t="shared" si="0"/>
        <v>34903.196328184727</v>
      </c>
      <c r="J52" s="28">
        <f t="shared" si="1"/>
        <v>85617</v>
      </c>
    </row>
    <row r="53" spans="1:10" s="29" customFormat="1" x14ac:dyDescent="0.25">
      <c r="A53" s="3"/>
      <c r="B53" s="3" t="s">
        <v>46</v>
      </c>
      <c r="C53" s="19">
        <v>529734.13622644322</v>
      </c>
      <c r="D53" s="19">
        <v>414289.25</v>
      </c>
      <c r="E53" s="19">
        <v>428875.73582757305</v>
      </c>
      <c r="F53" s="19">
        <v>159015.15</v>
      </c>
      <c r="G53" s="19">
        <v>202346.36922412674</v>
      </c>
      <c r="H53" s="25">
        <v>196442.83</v>
      </c>
      <c r="I53" s="25">
        <f t="shared" si="0"/>
        <v>1160956.2412781429</v>
      </c>
      <c r="J53" s="28">
        <f t="shared" si="1"/>
        <v>769747.23</v>
      </c>
    </row>
    <row r="54" spans="1:10" s="29" customFormat="1" x14ac:dyDescent="0.25">
      <c r="A54" s="3"/>
      <c r="B54" s="3" t="s">
        <v>47</v>
      </c>
      <c r="C54" s="15"/>
      <c r="D54" s="19">
        <v>226919.99</v>
      </c>
      <c r="E54" s="19">
        <v>0</v>
      </c>
      <c r="F54" s="19">
        <v>57493.34</v>
      </c>
      <c r="G54" s="19">
        <v>0</v>
      </c>
      <c r="H54" s="25">
        <v>37192.81</v>
      </c>
      <c r="I54" s="25">
        <f t="shared" si="0"/>
        <v>0</v>
      </c>
      <c r="J54" s="28">
        <f t="shared" si="1"/>
        <v>321606.14</v>
      </c>
    </row>
    <row r="55" spans="1:10" s="29" customFormat="1" x14ac:dyDescent="0.25">
      <c r="A55" s="3"/>
      <c r="B55" s="3" t="s">
        <v>48</v>
      </c>
      <c r="C55" s="19"/>
      <c r="D55" s="19">
        <v>45465</v>
      </c>
      <c r="E55" s="19">
        <v>0</v>
      </c>
      <c r="F55" s="19">
        <v>2175</v>
      </c>
      <c r="G55" s="19">
        <v>0</v>
      </c>
      <c r="H55" s="25">
        <v>19575</v>
      </c>
      <c r="I55" s="25">
        <f t="shared" si="0"/>
        <v>0</v>
      </c>
      <c r="J55" s="28">
        <f t="shared" si="1"/>
        <v>67215</v>
      </c>
    </row>
    <row r="56" spans="1:10" s="29" customFormat="1" x14ac:dyDescent="0.25">
      <c r="A56" s="3"/>
      <c r="B56" s="3" t="s">
        <v>49</v>
      </c>
      <c r="C56" s="19">
        <v>167074.96000000002</v>
      </c>
      <c r="D56" s="19">
        <v>127833</v>
      </c>
      <c r="E56" s="19">
        <v>177515.47999999998</v>
      </c>
      <c r="F56" s="19">
        <v>273590</v>
      </c>
      <c r="G56" s="19">
        <v>186870.45360317006</v>
      </c>
      <c r="H56" s="25">
        <v>167525</v>
      </c>
      <c r="I56" s="25">
        <f t="shared" si="0"/>
        <v>531460.89360317006</v>
      </c>
      <c r="J56" s="28">
        <f t="shared" si="1"/>
        <v>568948</v>
      </c>
    </row>
    <row r="57" spans="1:10" s="29" customFormat="1" x14ac:dyDescent="0.25">
      <c r="A57" s="3"/>
      <c r="B57" s="3" t="s">
        <v>50</v>
      </c>
      <c r="C57" s="19"/>
      <c r="D57" s="30">
        <v>0</v>
      </c>
      <c r="E57" s="30">
        <v>0</v>
      </c>
      <c r="F57" s="30">
        <v>0</v>
      </c>
      <c r="G57" s="30"/>
      <c r="H57" s="25"/>
      <c r="I57" s="25">
        <f t="shared" si="0"/>
        <v>0</v>
      </c>
      <c r="J57" s="28">
        <f t="shared" si="1"/>
        <v>0</v>
      </c>
    </row>
    <row r="58" spans="1:10" s="29" customFormat="1" x14ac:dyDescent="0.25">
      <c r="A58" s="3"/>
      <c r="B58" s="3" t="s">
        <v>51</v>
      </c>
      <c r="C58" s="19"/>
      <c r="D58" s="19">
        <v>4130.08</v>
      </c>
      <c r="E58" s="19">
        <v>0</v>
      </c>
      <c r="F58" s="19">
        <v>318.36</v>
      </c>
      <c r="G58" s="19"/>
      <c r="H58" s="19">
        <v>88</v>
      </c>
      <c r="I58" s="25">
        <f t="shared" si="0"/>
        <v>0</v>
      </c>
      <c r="J58" s="28">
        <f t="shared" si="1"/>
        <v>4536.4399999999996</v>
      </c>
    </row>
    <row r="59" spans="1:10" s="29" customFormat="1" x14ac:dyDescent="0.25">
      <c r="A59" s="3"/>
      <c r="B59" s="4" t="s">
        <v>52</v>
      </c>
      <c r="C59" s="19"/>
      <c r="D59" s="15"/>
      <c r="E59" s="15"/>
      <c r="F59" s="15"/>
      <c r="G59" s="15"/>
      <c r="H59" s="16"/>
      <c r="I59" s="25"/>
      <c r="J59" s="28"/>
    </row>
    <row r="60" spans="1:10" s="29" customFormat="1" x14ac:dyDescent="0.25">
      <c r="A60" s="3"/>
      <c r="B60" s="3" t="s">
        <v>53</v>
      </c>
      <c r="C60" s="19">
        <v>191970.95302429408</v>
      </c>
      <c r="D60" s="19">
        <v>242672.09</v>
      </c>
      <c r="E60" s="19">
        <v>133287.29999999999</v>
      </c>
      <c r="F60" s="19">
        <v>295537.38</v>
      </c>
      <c r="G60" s="19">
        <v>149916.13345717819</v>
      </c>
      <c r="H60" s="25">
        <v>561821.54</v>
      </c>
      <c r="I60" s="25">
        <f t="shared" si="0"/>
        <v>475174.38648147223</v>
      </c>
      <c r="J60" s="28">
        <f t="shared" si="1"/>
        <v>1100031.01</v>
      </c>
    </row>
    <row r="61" spans="1:10" s="29" customFormat="1" x14ac:dyDescent="0.25">
      <c r="A61" s="3"/>
      <c r="B61" s="3" t="s">
        <v>54</v>
      </c>
      <c r="C61" s="19"/>
      <c r="D61" s="30">
        <v>0</v>
      </c>
      <c r="E61" s="30"/>
      <c r="F61" s="30">
        <v>0</v>
      </c>
      <c r="G61" s="30"/>
      <c r="H61" s="31">
        <v>3220</v>
      </c>
      <c r="I61" s="25">
        <f t="shared" si="0"/>
        <v>0</v>
      </c>
      <c r="J61" s="28">
        <f t="shared" si="1"/>
        <v>3220</v>
      </c>
    </row>
    <row r="62" spans="1:10" s="29" customFormat="1" x14ac:dyDescent="0.25">
      <c r="A62" s="3"/>
      <c r="B62" s="3" t="s">
        <v>55</v>
      </c>
      <c r="C62" s="19"/>
      <c r="D62" s="30">
        <v>0</v>
      </c>
      <c r="E62" s="30"/>
      <c r="F62" s="30">
        <v>0</v>
      </c>
      <c r="G62" s="30"/>
      <c r="H62" s="30">
        <v>0</v>
      </c>
      <c r="I62" s="25">
        <f t="shared" si="0"/>
        <v>0</v>
      </c>
      <c r="J62" s="28">
        <f t="shared" si="1"/>
        <v>0</v>
      </c>
    </row>
    <row r="63" spans="1:10" s="29" customFormat="1" x14ac:dyDescent="0.25">
      <c r="A63" s="3"/>
      <c r="B63" s="3" t="s">
        <v>56</v>
      </c>
      <c r="C63" s="19"/>
      <c r="D63" s="30">
        <v>0</v>
      </c>
      <c r="E63" s="30"/>
      <c r="F63" s="30">
        <v>0</v>
      </c>
      <c r="G63" s="30">
        <v>10490.330098839464</v>
      </c>
      <c r="H63" s="30">
        <v>0</v>
      </c>
      <c r="I63" s="25">
        <f t="shared" si="0"/>
        <v>10490.330098839464</v>
      </c>
      <c r="J63" s="28">
        <f t="shared" si="1"/>
        <v>0</v>
      </c>
    </row>
    <row r="64" spans="1:10" s="29" customFormat="1" x14ac:dyDescent="0.25">
      <c r="A64" s="3"/>
      <c r="B64" s="3" t="s">
        <v>57</v>
      </c>
      <c r="C64" s="19"/>
      <c r="D64" s="30">
        <v>0</v>
      </c>
      <c r="E64" s="30"/>
      <c r="F64" s="30">
        <v>0</v>
      </c>
      <c r="G64" s="30"/>
      <c r="H64" s="30">
        <v>0</v>
      </c>
      <c r="I64" s="25">
        <f t="shared" si="0"/>
        <v>0</v>
      </c>
      <c r="J64" s="28">
        <f t="shared" si="1"/>
        <v>0</v>
      </c>
    </row>
    <row r="65" spans="1:20" s="3" customFormat="1" x14ac:dyDescent="0.25">
      <c r="B65" s="3" t="s">
        <v>75</v>
      </c>
      <c r="D65" s="30">
        <v>0</v>
      </c>
      <c r="E65" s="30"/>
      <c r="F65" s="19">
        <v>5</v>
      </c>
      <c r="G65" s="19"/>
      <c r="H65" s="25">
        <v>2</v>
      </c>
      <c r="I65" s="25">
        <f t="shared" si="0"/>
        <v>0</v>
      </c>
      <c r="J65" s="28">
        <f t="shared" si="1"/>
        <v>7</v>
      </c>
      <c r="K65" s="19"/>
      <c r="L65" s="19"/>
      <c r="M65" s="19"/>
      <c r="N65" s="19"/>
      <c r="O65" s="19"/>
      <c r="P65" s="19"/>
      <c r="Q65" s="19"/>
      <c r="R65" s="19"/>
      <c r="S65" s="21"/>
      <c r="T65" s="22"/>
    </row>
    <row r="66" spans="1:20" s="29" customFormat="1" x14ac:dyDescent="0.25">
      <c r="A66" s="5"/>
      <c r="B66" s="6" t="s">
        <v>58</v>
      </c>
      <c r="C66" s="17">
        <f t="shared" ref="C66:J66" si="5">SUM(C52:C65)</f>
        <v>902167.57660949312</v>
      </c>
      <c r="D66" s="17">
        <f t="shared" si="5"/>
        <v>1098164.4099999999</v>
      </c>
      <c r="E66" s="17">
        <f t="shared" si="5"/>
        <v>754978.54709472251</v>
      </c>
      <c r="F66" s="17">
        <f t="shared" si="5"/>
        <v>815350.23</v>
      </c>
      <c r="G66" s="17">
        <f t="shared" si="5"/>
        <v>555838.92408559402</v>
      </c>
      <c r="H66" s="17">
        <f t="shared" si="5"/>
        <v>1007413.18</v>
      </c>
      <c r="I66" s="17">
        <f t="shared" si="5"/>
        <v>2212985.0477898093</v>
      </c>
      <c r="J66" s="17">
        <f t="shared" si="5"/>
        <v>2920927.8200000003</v>
      </c>
    </row>
    <row r="67" spans="1:20" s="29" customFormat="1" x14ac:dyDescent="0.25">
      <c r="A67" s="3"/>
      <c r="B67" s="3"/>
      <c r="C67" s="3"/>
      <c r="D67" s="15"/>
      <c r="E67" s="15"/>
      <c r="F67" s="15"/>
      <c r="G67" s="15"/>
      <c r="H67" s="18"/>
      <c r="I67" s="25"/>
      <c r="J67" s="28"/>
    </row>
    <row r="68" spans="1:20" s="29" customFormat="1" x14ac:dyDescent="0.25">
      <c r="A68" s="2" t="s">
        <v>59</v>
      </c>
      <c r="B68" s="3"/>
      <c r="C68" s="3"/>
      <c r="D68" s="15"/>
      <c r="E68" s="15"/>
      <c r="F68" s="15"/>
      <c r="G68" s="15"/>
      <c r="H68" s="18"/>
      <c r="I68" s="25"/>
      <c r="J68" s="28"/>
    </row>
    <row r="69" spans="1:20" s="29" customFormat="1" x14ac:dyDescent="0.25">
      <c r="A69" s="2"/>
      <c r="B69" s="4" t="s">
        <v>60</v>
      </c>
      <c r="C69" s="4"/>
      <c r="D69" s="15"/>
      <c r="E69" s="15"/>
      <c r="F69" s="15"/>
      <c r="G69" s="15"/>
      <c r="H69" s="18"/>
      <c r="I69" s="25"/>
      <c r="J69" s="28"/>
    </row>
    <row r="70" spans="1:20" s="29" customFormat="1" x14ac:dyDescent="0.25">
      <c r="A70" s="2"/>
      <c r="B70" s="3" t="s">
        <v>61</v>
      </c>
      <c r="C70" s="3"/>
      <c r="D70" s="30">
        <v>0</v>
      </c>
      <c r="E70" s="30"/>
      <c r="F70" s="30">
        <v>0</v>
      </c>
      <c r="G70" s="30"/>
      <c r="H70" s="19">
        <v>0</v>
      </c>
      <c r="I70" s="25">
        <f t="shared" si="0"/>
        <v>0</v>
      </c>
      <c r="J70" s="28">
        <f t="shared" si="1"/>
        <v>0</v>
      </c>
    </row>
    <row r="71" spans="1:20" s="29" customFormat="1" x14ac:dyDescent="0.25">
      <c r="A71" s="2"/>
      <c r="B71" s="3" t="s">
        <v>62</v>
      </c>
      <c r="C71" s="3"/>
      <c r="D71" s="30">
        <v>0</v>
      </c>
      <c r="E71" s="30"/>
      <c r="F71" s="30">
        <v>0</v>
      </c>
      <c r="G71" s="30"/>
      <c r="H71" s="19">
        <v>0</v>
      </c>
      <c r="I71" s="25">
        <f t="shared" si="0"/>
        <v>0</v>
      </c>
      <c r="J71" s="28">
        <f t="shared" si="1"/>
        <v>0</v>
      </c>
    </row>
    <row r="72" spans="1:20" s="29" customFormat="1" x14ac:dyDescent="0.25">
      <c r="A72" s="2"/>
      <c r="B72" s="3" t="s">
        <v>63</v>
      </c>
      <c r="C72" s="3"/>
      <c r="D72" s="30">
        <v>0</v>
      </c>
      <c r="E72" s="30"/>
      <c r="F72" s="30">
        <v>0</v>
      </c>
      <c r="G72" s="30"/>
      <c r="H72" s="19">
        <v>0</v>
      </c>
      <c r="I72" s="25">
        <f t="shared" ref="I72:I83" si="6">+C72+E72+G72</f>
        <v>0</v>
      </c>
      <c r="J72" s="28">
        <f t="shared" ref="J72:J83" si="7">+H72+F72+D72</f>
        <v>0</v>
      </c>
    </row>
    <row r="73" spans="1:20" s="29" customFormat="1" x14ac:dyDescent="0.25">
      <c r="A73" s="3"/>
      <c r="B73" s="4" t="s">
        <v>64</v>
      </c>
      <c r="C73" s="4"/>
      <c r="D73" s="15"/>
      <c r="E73" s="15"/>
      <c r="F73" s="15"/>
      <c r="G73" s="15"/>
      <c r="H73" s="16"/>
      <c r="I73" s="25"/>
      <c r="J73" s="28"/>
    </row>
    <row r="74" spans="1:20" s="29" customFormat="1" x14ac:dyDescent="0.25">
      <c r="A74" s="3"/>
      <c r="B74" s="3" t="s">
        <v>65</v>
      </c>
      <c r="C74" s="19">
        <v>8120939.9885132909</v>
      </c>
      <c r="D74" s="19">
        <v>4309817.3899999997</v>
      </c>
      <c r="E74" s="19">
        <v>6884111.6717091911</v>
      </c>
      <c r="F74" s="19">
        <v>3738360.3</v>
      </c>
      <c r="G74" s="19">
        <v>6887899.2947010146</v>
      </c>
      <c r="H74" s="25">
        <v>3939325.16</v>
      </c>
      <c r="I74" s="25">
        <f t="shared" si="6"/>
        <v>21892950.954923496</v>
      </c>
      <c r="J74" s="28">
        <f t="shared" si="7"/>
        <v>11987502.85</v>
      </c>
    </row>
    <row r="75" spans="1:20" s="29" customFormat="1" x14ac:dyDescent="0.25">
      <c r="A75" s="3"/>
      <c r="B75" s="3" t="s">
        <v>66</v>
      </c>
      <c r="C75" s="19">
        <v>32690.261261200023</v>
      </c>
      <c r="D75" s="19">
        <v>330324</v>
      </c>
      <c r="E75" s="19">
        <v>110195.2452684453</v>
      </c>
      <c r="F75" s="19">
        <v>49110.65</v>
      </c>
      <c r="G75" s="19">
        <v>958775.56098270707</v>
      </c>
      <c r="H75" s="25">
        <v>78018.25</v>
      </c>
      <c r="I75" s="25">
        <f t="shared" si="6"/>
        <v>1101661.0675123525</v>
      </c>
      <c r="J75" s="28">
        <f t="shared" si="7"/>
        <v>457452.9</v>
      </c>
    </row>
    <row r="76" spans="1:20" s="29" customFormat="1" x14ac:dyDescent="0.25">
      <c r="A76" s="3"/>
      <c r="B76" s="3" t="s">
        <v>67</v>
      </c>
      <c r="C76" s="19">
        <v>1486108.8195956012</v>
      </c>
      <c r="D76" s="19">
        <v>1406369.58</v>
      </c>
      <c r="E76" s="19">
        <v>1457099.0748250932</v>
      </c>
      <c r="F76" s="19">
        <v>1342888.72</v>
      </c>
      <c r="G76" s="19">
        <v>1438022.2538473308</v>
      </c>
      <c r="H76" s="25">
        <v>1356372.83</v>
      </c>
      <c r="I76" s="25">
        <f t="shared" si="6"/>
        <v>4381230.1482680254</v>
      </c>
      <c r="J76" s="28">
        <f t="shared" si="7"/>
        <v>4105631.13</v>
      </c>
    </row>
    <row r="77" spans="1:20" s="29" customFormat="1" x14ac:dyDescent="0.25">
      <c r="A77" s="5"/>
      <c r="B77" s="6" t="s">
        <v>68</v>
      </c>
      <c r="C77" s="17">
        <f t="shared" ref="C77:J77" si="8">SUM(C70:C76)</f>
        <v>9639739.069370091</v>
      </c>
      <c r="D77" s="17">
        <f t="shared" si="8"/>
        <v>6046510.9699999997</v>
      </c>
      <c r="E77" s="17">
        <f t="shared" si="8"/>
        <v>8451405.9918027297</v>
      </c>
      <c r="F77" s="17">
        <f t="shared" si="8"/>
        <v>5130359.67</v>
      </c>
      <c r="G77" s="17">
        <f t="shared" si="8"/>
        <v>9284697.1095310524</v>
      </c>
      <c r="H77" s="17">
        <f t="shared" si="8"/>
        <v>5373716.2400000002</v>
      </c>
      <c r="I77" s="17">
        <f t="shared" si="8"/>
        <v>27375842.170703873</v>
      </c>
      <c r="J77" s="17">
        <f t="shared" si="8"/>
        <v>16550586.879999999</v>
      </c>
    </row>
    <row r="78" spans="1:20" s="29" customFormat="1" x14ac:dyDescent="0.25">
      <c r="A78" s="3"/>
      <c r="B78" s="3"/>
      <c r="C78" s="3"/>
      <c r="D78" s="15"/>
      <c r="E78" s="15"/>
      <c r="F78" s="15"/>
      <c r="G78" s="15"/>
      <c r="H78" s="15"/>
      <c r="I78" s="25"/>
      <c r="J78" s="28"/>
    </row>
    <row r="79" spans="1:20" s="29" customFormat="1" x14ac:dyDescent="0.25">
      <c r="A79" s="5"/>
      <c r="B79" s="8" t="s">
        <v>69</v>
      </c>
      <c r="C79" s="17">
        <f t="shared" ref="C79:J79" si="9">C13+C23+C48+C66+C77</f>
        <v>215933173.81506497</v>
      </c>
      <c r="D79" s="17">
        <f t="shared" si="9"/>
        <v>242462350.88999999</v>
      </c>
      <c r="E79" s="17">
        <f t="shared" si="9"/>
        <v>85949607.484308451</v>
      </c>
      <c r="F79" s="17">
        <f t="shared" si="9"/>
        <v>78067361.789999992</v>
      </c>
      <c r="G79" s="17">
        <f t="shared" si="9"/>
        <v>59474628.231479205</v>
      </c>
      <c r="H79" s="17">
        <f t="shared" si="9"/>
        <v>66474056.880000003</v>
      </c>
      <c r="I79" s="17">
        <f t="shared" si="9"/>
        <v>361357409.53085262</v>
      </c>
      <c r="J79" s="17">
        <f t="shared" si="9"/>
        <v>387003769.56</v>
      </c>
    </row>
    <row r="80" spans="1:20" s="29" customFormat="1" x14ac:dyDescent="0.25">
      <c r="A80" s="3"/>
      <c r="B80" s="3"/>
      <c r="C80" s="3"/>
      <c r="D80" s="15"/>
      <c r="E80" s="15"/>
      <c r="F80" s="15"/>
      <c r="G80" s="15"/>
      <c r="H80" s="15"/>
      <c r="I80" s="25"/>
      <c r="J80" s="28"/>
    </row>
    <row r="81" spans="1:12" s="29" customFormat="1" x14ac:dyDescent="0.25">
      <c r="A81" s="9" t="s">
        <v>70</v>
      </c>
      <c r="B81" s="3"/>
      <c r="C81" s="3"/>
      <c r="D81" s="15"/>
      <c r="E81" s="15"/>
      <c r="F81" s="15"/>
      <c r="G81" s="15"/>
      <c r="H81" s="15"/>
      <c r="I81" s="25"/>
      <c r="J81" s="28"/>
    </row>
    <row r="82" spans="1:12" s="29" customFormat="1" x14ac:dyDescent="0.25">
      <c r="A82" s="3"/>
      <c r="B82" s="3" t="s">
        <v>71</v>
      </c>
      <c r="C82" s="19">
        <v>61483291.519423604</v>
      </c>
      <c r="D82" s="19">
        <v>61632046</v>
      </c>
      <c r="E82" s="19">
        <v>161102504.17000002</v>
      </c>
      <c r="F82" s="19">
        <f>77441837+19760731.36+72622583.26</f>
        <v>169825151.62</v>
      </c>
      <c r="G82" s="19">
        <v>137227323.3711642</v>
      </c>
      <c r="H82" s="19">
        <f>-98796620+9880365.68+36311291.63+184896138</f>
        <v>132291175.31</v>
      </c>
      <c r="I82" s="25">
        <f t="shared" si="6"/>
        <v>359813119.06058782</v>
      </c>
      <c r="J82" s="28">
        <f t="shared" si="7"/>
        <v>363748372.93000001</v>
      </c>
    </row>
    <row r="83" spans="1:12" s="29" customFormat="1" x14ac:dyDescent="0.25">
      <c r="A83" s="3"/>
      <c r="B83" s="3" t="s">
        <v>72</v>
      </c>
      <c r="C83" s="3"/>
      <c r="D83" s="19"/>
      <c r="E83" s="19"/>
      <c r="F83" s="19">
        <v>4097165</v>
      </c>
      <c r="G83" s="19"/>
      <c r="H83" s="19">
        <v>29825681.199999999</v>
      </c>
      <c r="I83" s="25">
        <f t="shared" si="6"/>
        <v>0</v>
      </c>
      <c r="J83" s="28">
        <f t="shared" si="7"/>
        <v>33922846.200000003</v>
      </c>
    </row>
    <row r="84" spans="1:12" s="29" customFormat="1" x14ac:dyDescent="0.25">
      <c r="A84" s="5"/>
      <c r="B84" s="6" t="s">
        <v>73</v>
      </c>
      <c r="C84" s="17">
        <f t="shared" ref="C84:J84" si="10">SUM(C82:C83)</f>
        <v>61483291.519423604</v>
      </c>
      <c r="D84" s="17">
        <f t="shared" si="10"/>
        <v>61632046</v>
      </c>
      <c r="E84" s="17">
        <f t="shared" si="10"/>
        <v>161102504.17000002</v>
      </c>
      <c r="F84" s="17">
        <f t="shared" si="10"/>
        <v>173922316.62</v>
      </c>
      <c r="G84" s="17">
        <f t="shared" si="10"/>
        <v>137227323.3711642</v>
      </c>
      <c r="H84" s="17">
        <f t="shared" si="10"/>
        <v>162116856.50999999</v>
      </c>
      <c r="I84" s="17">
        <f t="shared" si="10"/>
        <v>359813119.06058782</v>
      </c>
      <c r="J84" s="17">
        <f t="shared" si="10"/>
        <v>397671219.13</v>
      </c>
    </row>
    <row r="85" spans="1:12" s="29" customFormat="1" x14ac:dyDescent="0.25">
      <c r="A85" s="3"/>
      <c r="B85" s="10"/>
      <c r="C85" s="10"/>
      <c r="D85" s="18"/>
      <c r="E85" s="18"/>
      <c r="F85" s="18"/>
      <c r="G85" s="18"/>
      <c r="H85" s="18"/>
      <c r="I85" s="25"/>
      <c r="J85" s="28"/>
    </row>
    <row r="86" spans="1:12" s="29" customFormat="1" ht="15.75" thickBot="1" x14ac:dyDescent="0.3">
      <c r="A86" s="11"/>
      <c r="B86" s="12" t="s">
        <v>74</v>
      </c>
      <c r="C86" s="20">
        <f>C79+C84</f>
        <v>277416465.33448857</v>
      </c>
      <c r="D86" s="20">
        <f>D79+D84</f>
        <v>304094396.88999999</v>
      </c>
      <c r="E86" s="20">
        <f t="shared" ref="E86:J86" si="11">E79+E84</f>
        <v>247052111.65430847</v>
      </c>
      <c r="F86" s="20">
        <f t="shared" si="11"/>
        <v>251989678.41</v>
      </c>
      <c r="G86" s="20">
        <f t="shared" si="11"/>
        <v>196701951.6026434</v>
      </c>
      <c r="H86" s="20">
        <f t="shared" si="11"/>
        <v>228590913.38999999</v>
      </c>
      <c r="I86" s="20">
        <f t="shared" si="11"/>
        <v>721170528.59144044</v>
      </c>
      <c r="J86" s="20">
        <f t="shared" si="11"/>
        <v>784674988.69000006</v>
      </c>
      <c r="L86" s="32"/>
    </row>
    <row r="87" spans="1:12" ht="15.75" thickTop="1" x14ac:dyDescent="0.25"/>
  </sheetData>
  <mergeCells count="1">
    <mergeCell ref="A3:B3"/>
  </mergeCells>
  <pageMargins left="0.70866141732283472" right="0" top="0" bottom="0" header="0.31496062992125984" footer="0.31496062992125984"/>
  <pageSetup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ANALISIS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Ingresos</cp:lastModifiedBy>
  <cp:lastPrinted>2017-04-11T15:26:38Z</cp:lastPrinted>
  <dcterms:created xsi:type="dcterms:W3CDTF">2017-04-10T16:44:40Z</dcterms:created>
  <dcterms:modified xsi:type="dcterms:W3CDTF">2017-04-11T15:26:56Z</dcterms:modified>
</cp:coreProperties>
</file>